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tpartiel v2002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<sst xmlns="http://schemas.openxmlformats.org/spreadsheetml/2006/main" count="53" uniqueCount="48">
  <si>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PROPOSITION  SUR 4 ANS</t>
  </si>
  <si>
    <t>DATE</t>
  </si>
  <si>
    <t>HORAIRE</t>
  </si>
  <si>
    <t>TAUX</t>
  </si>
  <si>
    <t>SALAIRE</t>
  </si>
  <si>
    <t>EVOLUTION DU</t>
  </si>
  <si>
    <t>EVOLUTION</t>
  </si>
  <si>
    <t>METHODE</t>
  </si>
  <si>
    <t>HEBDO</t>
  </si>
  <si>
    <t>MENSUEL</t>
  </si>
  <si>
    <t>DE BASE</t>
  </si>
  <si>
    <t>IRTT</t>
  </si>
  <si>
    <t>REMUNERATION</t>
  </si>
  <si>
    <t xml:space="preserve"> TAUX HORAIRE</t>
  </si>
  <si>
    <t>ANNUELLE</t>
  </si>
  <si>
    <t xml:space="preserve"> </t>
  </si>
  <si>
    <t>01.01.01</t>
  </si>
  <si>
    <t>Salaire Départ</t>
  </si>
  <si>
    <t>01.10,01</t>
  </si>
  <si>
    <t>01.11,01</t>
  </si>
  <si>
    <t>1%sal</t>
  </si>
  <si>
    <t>01.04.02</t>
  </si>
  <si>
    <t>1,5% IRTT</t>
  </si>
  <si>
    <t>01.07.02</t>
  </si>
  <si>
    <t>01.10.02</t>
  </si>
  <si>
    <t>1 % IRTT</t>
  </si>
  <si>
    <t>01.01.03</t>
  </si>
  <si>
    <t>réduction T T</t>
  </si>
  <si>
    <t>01.06.03</t>
  </si>
  <si>
    <t>1,8%sal</t>
  </si>
  <si>
    <t>01.10.03</t>
  </si>
  <si>
    <t xml:space="preserve">1,0%IRTT </t>
  </si>
  <si>
    <t>01.01.04</t>
  </si>
  <si>
    <t>01.06.04</t>
  </si>
  <si>
    <t>01.10.04</t>
  </si>
  <si>
    <t>2%sal</t>
  </si>
  <si>
    <t>01.01.05</t>
  </si>
  <si>
    <t>1.5% IRTT</t>
  </si>
  <si>
    <t>01.06.05</t>
  </si>
  <si>
    <t>2,5% IRTT</t>
  </si>
  <si>
    <t>01.10.05</t>
  </si>
  <si>
    <t>1,5%  sal</t>
  </si>
  <si>
    <t>1,5% sal</t>
  </si>
  <si>
    <t>1% IRTT</t>
  </si>
  <si>
    <t>01.01,02</t>
  </si>
  <si>
    <t xml:space="preserve">2%tx horaire </t>
  </si>
  <si>
    <t>Evolution taux horaire et rémunération du 01.10,01 à 01,10,05</t>
  </si>
  <si>
    <t xml:space="preserve"> Du 01.10.01 au 01,10,05 les 24h auront eu leur rémunération augmentée 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</si>
</sst>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10" fontId="1" fillId="2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10" fontId="1" fillId="4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10" fontId="1" fillId="5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/>
    </xf>
    <xf numFmtId="172" fontId="1" fillId="6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0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2" fontId="0" fillId="7" borderId="2" xfId="0" applyNumberForma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workbookViewId="0" topLeftCell="A1">
      <selection activeCell="L30" sqref="L30"/>
    </sheetView>
  </sheetViews>
  <sheetFormatPr defaultColWidth="11.421875" defaultRowHeight="12.75"/>
  <cols>
    <col min="1" max="1" width="8.28125" style="0" customWidth="1"/>
    <col min="2" max="2" width="7.28125" style="0" customWidth="1"/>
    <col min="3" max="3" width="9.28125" style="0" customWidth="1"/>
    <col min="4" max="4" width="9.57421875" style="0" customWidth="1"/>
    <col min="6" max="6" width="9.140625" style="0" customWidth="1"/>
    <col min="7" max="7" width="15.140625" style="0" customWidth="1"/>
    <col min="8" max="8" width="13.28125" style="0" customWidth="1"/>
    <col min="9" max="9" width="16.00390625" style="0" customWidth="1"/>
    <col min="11" max="11" width="19.57421875" style="0" customWidth="1"/>
  </cols>
  <sheetData>
    <row r="1" ht="12.75">
      <c r="E1" t="s">
        <v>0</v>
      </c>
    </row>
    <row r="2" ht="13.5" thickBot="1"/>
    <row r="3" spans="1:1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>
      <c r="A4" s="2" t="s">
        <v>1</v>
      </c>
      <c r="B4" s="2" t="s">
        <v>2</v>
      </c>
      <c r="C4" s="2" t="s">
        <v>2</v>
      </c>
      <c r="D4" s="2" t="s">
        <v>3</v>
      </c>
      <c r="E4" s="2" t="s">
        <v>4</v>
      </c>
      <c r="F4" s="2"/>
      <c r="G4" s="2"/>
      <c r="H4" s="2" t="s">
        <v>5</v>
      </c>
      <c r="I4" s="2" t="s">
        <v>6</v>
      </c>
      <c r="J4" s="2" t="s">
        <v>6</v>
      </c>
      <c r="K4" s="2" t="s">
        <v>7</v>
      </c>
    </row>
    <row r="5" spans="1:11" ht="19.5" customHeight="1">
      <c r="A5" s="2"/>
      <c r="B5" s="2" t="s">
        <v>8</v>
      </c>
      <c r="C5" s="2" t="s">
        <v>9</v>
      </c>
      <c r="D5" s="2" t="s">
        <v>2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15</v>
      </c>
    </row>
    <row r="6" spans="1:11" ht="19.5" customHeight="1" thickBot="1">
      <c r="A6" s="3"/>
      <c r="B6" s="3"/>
      <c r="C6" s="3"/>
      <c r="D6" s="3"/>
      <c r="E6" s="3"/>
      <c r="F6" s="3"/>
      <c r="G6" s="3"/>
      <c r="H6" s="3"/>
      <c r="I6" s="3"/>
      <c r="J6" s="4"/>
      <c r="K6" s="4"/>
    </row>
    <row r="7" spans="1:11" ht="19.5" customHeight="1">
      <c r="A7" s="5"/>
      <c r="B7" s="5"/>
      <c r="C7" s="5"/>
      <c r="D7" s="5"/>
      <c r="E7" s="5"/>
      <c r="F7" s="5"/>
      <c r="G7" s="5"/>
      <c r="H7" s="5"/>
      <c r="I7" s="1"/>
      <c r="J7" s="1"/>
      <c r="K7" s="1"/>
    </row>
    <row r="8" spans="1:11" ht="19.5" customHeight="1">
      <c r="A8" s="6" t="s">
        <v>16</v>
      </c>
      <c r="B8" s="6">
        <v>24</v>
      </c>
      <c r="C8" s="7">
        <f aca="true" t="shared" si="0" ref="C8:C23">B8*4.35</f>
        <v>104.39999999999999</v>
      </c>
      <c r="D8" s="7">
        <v>47.16</v>
      </c>
      <c r="E8" s="7">
        <f aca="true" t="shared" si="1" ref="E8:E22">ROUNDUP(C8*D8,0)</f>
        <v>4924</v>
      </c>
      <c r="F8" s="7">
        <v>0</v>
      </c>
      <c r="G8" s="7">
        <f>E8+F8</f>
        <v>4924</v>
      </c>
      <c r="H8" s="7"/>
      <c r="I8" s="8"/>
      <c r="J8" s="8"/>
      <c r="K8" s="9" t="s">
        <v>17</v>
      </c>
    </row>
    <row r="9" spans="1:11" ht="19.5" customHeight="1">
      <c r="A9" s="6" t="s">
        <v>18</v>
      </c>
      <c r="B9" s="6">
        <v>24</v>
      </c>
      <c r="C9" s="7">
        <f t="shared" si="0"/>
        <v>104.39999999999999</v>
      </c>
      <c r="D9" s="7">
        <f>D8*100%</f>
        <v>47.16</v>
      </c>
      <c r="E9" s="7">
        <f t="shared" si="1"/>
        <v>4924</v>
      </c>
      <c r="F9" s="7">
        <v>0</v>
      </c>
      <c r="G9" s="7">
        <f>E9+F9</f>
        <v>4924</v>
      </c>
      <c r="H9" s="7">
        <f aca="true" t="shared" si="2" ref="H9:H23">(D9-D8)/D8%</f>
        <v>0</v>
      </c>
      <c r="I9" s="7">
        <f aca="true" t="shared" si="3" ref="I9:I23">(G9-G8)/G8%</f>
        <v>0</v>
      </c>
      <c r="J9" s="6"/>
      <c r="K9" s="10"/>
    </row>
    <row r="10" spans="1:11" ht="19.5" customHeight="1">
      <c r="A10" s="6" t="s">
        <v>19</v>
      </c>
      <c r="B10" s="6">
        <v>24</v>
      </c>
      <c r="C10" s="7">
        <f t="shared" si="0"/>
        <v>104.39999999999999</v>
      </c>
      <c r="D10" s="7">
        <f>D9*102%</f>
        <v>48.103199999999994</v>
      </c>
      <c r="E10" s="7">
        <f t="shared" si="1"/>
        <v>5022</v>
      </c>
      <c r="F10" s="7">
        <v>0</v>
      </c>
      <c r="G10" s="7">
        <f>E10+F10</f>
        <v>5022</v>
      </c>
      <c r="H10" s="7">
        <f t="shared" si="2"/>
        <v>1.9999999999999947</v>
      </c>
      <c r="I10" s="7">
        <f t="shared" si="3"/>
        <v>1.9902518277822907</v>
      </c>
      <c r="J10" s="12">
        <f>(G10-G9)/G9</f>
        <v>0.019902518277822908</v>
      </c>
      <c r="K10" s="11" t="s">
        <v>45</v>
      </c>
    </row>
    <row r="11" spans="1:11" ht="19.5" customHeight="1">
      <c r="A11" s="13" t="s">
        <v>44</v>
      </c>
      <c r="B11" s="13">
        <v>24</v>
      </c>
      <c r="C11" s="14">
        <f t="shared" si="0"/>
        <v>104.39999999999999</v>
      </c>
      <c r="D11" s="14">
        <f>D10*101%</f>
        <v>48.58423199999999</v>
      </c>
      <c r="E11" s="14">
        <f t="shared" si="1"/>
        <v>5073</v>
      </c>
      <c r="F11" s="14">
        <v>0</v>
      </c>
      <c r="G11" s="14">
        <f>E11+F11</f>
        <v>5073</v>
      </c>
      <c r="H11" s="14">
        <f t="shared" si="2"/>
        <v>0.999999999999998</v>
      </c>
      <c r="I11" s="14">
        <f t="shared" si="3"/>
        <v>1.015531660692951</v>
      </c>
      <c r="J11" s="15"/>
      <c r="K11" s="11" t="s">
        <v>20</v>
      </c>
    </row>
    <row r="12" spans="1:11" ht="19.5" customHeight="1">
      <c r="A12" s="13" t="s">
        <v>21</v>
      </c>
      <c r="B12" s="13">
        <v>24</v>
      </c>
      <c r="C12" s="14">
        <f t="shared" si="0"/>
        <v>104.39999999999999</v>
      </c>
      <c r="D12" s="14">
        <f>D11*101.5%</f>
        <v>49.31299547999999</v>
      </c>
      <c r="E12" s="14">
        <f t="shared" si="1"/>
        <v>5149</v>
      </c>
      <c r="F12" s="14">
        <v>0</v>
      </c>
      <c r="G12" s="14">
        <f>F12+E12</f>
        <v>5149</v>
      </c>
      <c r="H12" s="14">
        <f t="shared" si="2"/>
        <v>1.4999999999999956</v>
      </c>
      <c r="I12" s="14">
        <f t="shared" si="3"/>
        <v>1.4981273408239701</v>
      </c>
      <c r="J12" s="15"/>
      <c r="K12" s="16" t="s">
        <v>22</v>
      </c>
    </row>
    <row r="13" spans="1:11" ht="19.5" customHeight="1">
      <c r="A13" s="13" t="s">
        <v>23</v>
      </c>
      <c r="B13" s="13">
        <v>24</v>
      </c>
      <c r="C13" s="14">
        <f t="shared" si="0"/>
        <v>104.39999999999999</v>
      </c>
      <c r="D13" s="14">
        <f>D12*101.5%</f>
        <v>50.052690412199986</v>
      </c>
      <c r="E13" s="14">
        <f t="shared" si="1"/>
        <v>5226</v>
      </c>
      <c r="F13" s="14">
        <v>0</v>
      </c>
      <c r="G13" s="14">
        <f>F13+E13</f>
        <v>5226</v>
      </c>
      <c r="H13" s="14">
        <f t="shared" si="2"/>
        <v>1.4999999999999911</v>
      </c>
      <c r="I13" s="14">
        <f t="shared" si="3"/>
        <v>1.4954360069916488</v>
      </c>
      <c r="J13" s="15"/>
      <c r="K13" s="16" t="s">
        <v>42</v>
      </c>
    </row>
    <row r="14" spans="1:11" ht="19.5" customHeight="1">
      <c r="A14" s="13" t="s">
        <v>24</v>
      </c>
      <c r="B14" s="13">
        <v>24</v>
      </c>
      <c r="C14" s="14">
        <f t="shared" si="0"/>
        <v>104.39999999999999</v>
      </c>
      <c r="D14" s="14">
        <f>D13*101%</f>
        <v>50.553217316321984</v>
      </c>
      <c r="E14" s="14">
        <f t="shared" si="1"/>
        <v>5278</v>
      </c>
      <c r="F14" s="14">
        <v>0</v>
      </c>
      <c r="G14" s="14">
        <f>F14+E14</f>
        <v>5278</v>
      </c>
      <c r="H14" s="14">
        <f t="shared" si="2"/>
        <v>0.9999999999999953</v>
      </c>
      <c r="I14" s="14">
        <f t="shared" si="3"/>
        <v>0.9950248756218906</v>
      </c>
      <c r="J14" s="15">
        <f>(G14-G11)/G11</f>
        <v>0.0404100137985413</v>
      </c>
      <c r="K14" s="11" t="s">
        <v>25</v>
      </c>
    </row>
    <row r="15" spans="1:11" ht="19.5" customHeight="1">
      <c r="A15" s="17" t="s">
        <v>26</v>
      </c>
      <c r="B15" s="18">
        <v>24</v>
      </c>
      <c r="C15" s="19">
        <f t="shared" si="0"/>
        <v>104.39999999999999</v>
      </c>
      <c r="D15" s="19">
        <f>D14</f>
        <v>50.553217316321984</v>
      </c>
      <c r="E15" s="19">
        <f t="shared" si="1"/>
        <v>5278</v>
      </c>
      <c r="F15" s="19">
        <v>0</v>
      </c>
      <c r="G15" s="19">
        <f aca="true" t="shared" si="4" ref="G15:G20">E15+F15</f>
        <v>5278</v>
      </c>
      <c r="H15" s="19">
        <f t="shared" si="2"/>
        <v>0</v>
      </c>
      <c r="I15" s="19">
        <f t="shared" si="3"/>
        <v>0</v>
      </c>
      <c r="J15" s="18"/>
      <c r="K15" s="10" t="s">
        <v>27</v>
      </c>
    </row>
    <row r="16" spans="1:11" ht="19.5" customHeight="1">
      <c r="A16" s="17" t="s">
        <v>28</v>
      </c>
      <c r="B16" s="18">
        <v>24</v>
      </c>
      <c r="C16" s="19">
        <f t="shared" si="0"/>
        <v>104.39999999999999</v>
      </c>
      <c r="D16" s="19">
        <f>D15*101.8%</f>
        <v>51.46317522801578</v>
      </c>
      <c r="E16" s="19">
        <f t="shared" si="1"/>
        <v>5373</v>
      </c>
      <c r="F16" s="19">
        <v>0</v>
      </c>
      <c r="G16" s="19">
        <f t="shared" si="4"/>
        <v>5373</v>
      </c>
      <c r="H16" s="19">
        <f t="shared" si="2"/>
        <v>1.7999999999999978</v>
      </c>
      <c r="I16" s="19">
        <f t="shared" si="3"/>
        <v>1.799924213717317</v>
      </c>
      <c r="J16" s="18"/>
      <c r="K16" s="11" t="s">
        <v>29</v>
      </c>
    </row>
    <row r="17" spans="1:11" ht="19.5" customHeight="1">
      <c r="A17" s="17" t="s">
        <v>30</v>
      </c>
      <c r="B17" s="18">
        <v>24</v>
      </c>
      <c r="C17" s="20">
        <f t="shared" si="0"/>
        <v>104.39999999999999</v>
      </c>
      <c r="D17" s="20">
        <f>D16*101%</f>
        <v>51.97780698029594</v>
      </c>
      <c r="E17" s="20">
        <f t="shared" si="1"/>
        <v>5427</v>
      </c>
      <c r="F17" s="19">
        <v>0</v>
      </c>
      <c r="G17" s="19">
        <f t="shared" si="4"/>
        <v>5427</v>
      </c>
      <c r="H17" s="20">
        <f t="shared" si="2"/>
        <v>1.0000000000000036</v>
      </c>
      <c r="I17" s="20">
        <f>(G17-G15)/G15%</f>
        <v>2.8230390299355816</v>
      </c>
      <c r="J17" s="21">
        <f>(G17-G14)/G14</f>
        <v>0.028230390299355815</v>
      </c>
      <c r="K17" s="22" t="s">
        <v>31</v>
      </c>
    </row>
    <row r="18" spans="1:11" ht="19.5" customHeight="1">
      <c r="A18" s="23" t="s">
        <v>32</v>
      </c>
      <c r="B18" s="24">
        <v>24</v>
      </c>
      <c r="C18" s="25">
        <f t="shared" si="0"/>
        <v>104.39999999999999</v>
      </c>
      <c r="D18" s="25">
        <f>D17*101%</f>
        <v>52.4975850500989</v>
      </c>
      <c r="E18" s="25">
        <f t="shared" si="1"/>
        <v>5481</v>
      </c>
      <c r="F18" s="26">
        <v>0</v>
      </c>
      <c r="G18" s="26">
        <f t="shared" si="4"/>
        <v>5481</v>
      </c>
      <c r="H18" s="25">
        <f t="shared" si="2"/>
        <v>1.000000000000002</v>
      </c>
      <c r="I18" s="25">
        <f>(G18-G17)/G17%</f>
        <v>0.9950248756218905</v>
      </c>
      <c r="J18" s="27"/>
      <c r="K18" s="11" t="s">
        <v>20</v>
      </c>
    </row>
    <row r="19" spans="1:11" ht="19.5" customHeight="1">
      <c r="A19" s="23" t="s">
        <v>33</v>
      </c>
      <c r="B19" s="24">
        <v>24</v>
      </c>
      <c r="C19" s="44">
        <f t="shared" si="0"/>
        <v>104.39999999999999</v>
      </c>
      <c r="D19" s="25">
        <f>D18*101%</f>
        <v>53.022560900599885</v>
      </c>
      <c r="E19" s="44">
        <f>ROUNDUP(C19*D19,0)</f>
        <v>5536</v>
      </c>
      <c r="F19" s="26">
        <v>0</v>
      </c>
      <c r="G19" s="26">
        <f t="shared" si="4"/>
        <v>5536</v>
      </c>
      <c r="H19" s="44">
        <f t="shared" si="2"/>
        <v>0.9999999999999953</v>
      </c>
      <c r="I19" s="44">
        <f>(G19-G18)/G18%</f>
        <v>1.0034665207078999</v>
      </c>
      <c r="J19" s="28"/>
      <c r="K19" s="29" t="s">
        <v>43</v>
      </c>
    </row>
    <row r="20" spans="1:11" ht="19.5" customHeight="1">
      <c r="A20" s="23" t="s">
        <v>34</v>
      </c>
      <c r="B20" s="24">
        <v>24</v>
      </c>
      <c r="C20" s="44">
        <f t="shared" si="0"/>
        <v>104.39999999999999</v>
      </c>
      <c r="D20" s="25">
        <f>D19*102%</f>
        <v>54.08301211861188</v>
      </c>
      <c r="E20" s="44">
        <f>ROUNDUP(C20*D20,0)</f>
        <v>5647</v>
      </c>
      <c r="F20" s="26">
        <v>0</v>
      </c>
      <c r="G20" s="26">
        <f t="shared" si="4"/>
        <v>5647</v>
      </c>
      <c r="H20" s="44">
        <f t="shared" si="2"/>
        <v>2.0000000000000013</v>
      </c>
      <c r="I20" s="44">
        <f>(G20-G19)/G19%</f>
        <v>2.0050578034682083</v>
      </c>
      <c r="J20" s="27">
        <f>(G20-G17)/G17</f>
        <v>0.04053805048829925</v>
      </c>
      <c r="K20" s="11" t="s">
        <v>35</v>
      </c>
    </row>
    <row r="21" spans="1:11" ht="19.5" customHeight="1">
      <c r="A21" s="30" t="s">
        <v>36</v>
      </c>
      <c r="B21" s="31">
        <v>24</v>
      </c>
      <c r="C21" s="45">
        <f t="shared" si="0"/>
        <v>104.39999999999999</v>
      </c>
      <c r="D21" s="32">
        <f>D20*101.5%</f>
        <v>54.894257300391054</v>
      </c>
      <c r="E21" s="45">
        <f t="shared" si="1"/>
        <v>5731</v>
      </c>
      <c r="F21" s="46">
        <v>0</v>
      </c>
      <c r="G21" s="46">
        <f>F21+E21</f>
        <v>5731</v>
      </c>
      <c r="H21" s="45">
        <f t="shared" si="2"/>
        <v>1.4999999999999862</v>
      </c>
      <c r="I21" s="45">
        <f>(G21-G20)/G20%</f>
        <v>1.4875154949530724</v>
      </c>
      <c r="J21" s="33"/>
      <c r="K21" s="29" t="s">
        <v>37</v>
      </c>
    </row>
    <row r="22" spans="1:11" ht="19.5" customHeight="1">
      <c r="A22" s="30" t="s">
        <v>38</v>
      </c>
      <c r="B22" s="31">
        <v>24</v>
      </c>
      <c r="C22" s="45">
        <f t="shared" si="0"/>
        <v>104.39999999999999</v>
      </c>
      <c r="D22" s="32">
        <f>D21*102.5%</f>
        <v>56.26661373290082</v>
      </c>
      <c r="E22" s="45">
        <f t="shared" si="1"/>
        <v>5875</v>
      </c>
      <c r="F22" s="46">
        <v>0</v>
      </c>
      <c r="G22" s="46">
        <f>F22+E22</f>
        <v>5875</v>
      </c>
      <c r="H22" s="45">
        <f t="shared" si="2"/>
        <v>2.4999999999999853</v>
      </c>
      <c r="I22" s="45">
        <f t="shared" si="3"/>
        <v>2.512650497295411</v>
      </c>
      <c r="J22" s="33"/>
      <c r="K22" s="34" t="s">
        <v>39</v>
      </c>
    </row>
    <row r="23" spans="1:11" ht="19.5" customHeight="1">
      <c r="A23" s="30" t="s">
        <v>40</v>
      </c>
      <c r="B23" s="31">
        <v>24</v>
      </c>
      <c r="C23" s="45">
        <f t="shared" si="0"/>
        <v>104.39999999999999</v>
      </c>
      <c r="D23" s="32">
        <f>D22*101.5%</f>
        <v>57.11061293889433</v>
      </c>
      <c r="E23" s="45">
        <f>ROUNDUP(C23*D23,0)</f>
        <v>5963</v>
      </c>
      <c r="F23" s="46">
        <v>0</v>
      </c>
      <c r="G23" s="46">
        <f>F23+E23</f>
        <v>5963</v>
      </c>
      <c r="H23" s="45">
        <f t="shared" si="2"/>
        <v>1.499999999999987</v>
      </c>
      <c r="I23" s="45">
        <f t="shared" si="3"/>
        <v>1.4978723404255319</v>
      </c>
      <c r="J23" s="33">
        <f>(G23-G20)/G20</f>
        <v>0.05595891623871082</v>
      </c>
      <c r="K23" s="34" t="s">
        <v>41</v>
      </c>
    </row>
    <row r="24" spans="1:11" ht="19.5" customHeight="1">
      <c r="A24" s="35"/>
      <c r="B24" s="13"/>
      <c r="C24" s="36"/>
      <c r="D24" s="36"/>
      <c r="E24" s="36"/>
      <c r="F24" s="14"/>
      <c r="G24" s="36"/>
      <c r="H24" s="36"/>
      <c r="I24" s="36"/>
      <c r="J24" s="15"/>
      <c r="K24" s="29"/>
    </row>
    <row r="25" spans="1:11" ht="19.5" customHeight="1" thickBot="1">
      <c r="A25" s="37"/>
      <c r="B25" s="2"/>
      <c r="C25" s="38"/>
      <c r="D25" s="38"/>
      <c r="E25" s="38"/>
      <c r="F25" s="39"/>
      <c r="G25" s="38"/>
      <c r="H25" s="38"/>
      <c r="I25" s="38"/>
      <c r="J25" s="47"/>
      <c r="K25" s="16"/>
    </row>
    <row r="26" spans="1:11" ht="19.5" customHeight="1" thickBot="1">
      <c r="A26" s="9"/>
      <c r="B26" s="9"/>
      <c r="C26" s="48" t="s">
        <v>46</v>
      </c>
      <c r="D26" s="49"/>
      <c r="E26" s="49"/>
      <c r="F26" s="49"/>
      <c r="G26" s="50"/>
      <c r="H26" s="40">
        <f>(D23-D8)/D8%</f>
        <v>21.099688165594426</v>
      </c>
      <c r="I26" s="40">
        <f>(G23-G8)/G8%</f>
        <v>21.10073111291633</v>
      </c>
      <c r="J26" s="39"/>
      <c r="K26" s="41"/>
    </row>
    <row r="27" spans="1:11" ht="19.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9" spans="3:9" ht="15.75">
      <c r="C29" s="42" t="s">
        <v>47</v>
      </c>
      <c r="I29" s="43">
        <f>I26</f>
        <v>21.10073111291633</v>
      </c>
    </row>
  </sheetData>
  <mergeCells count="1">
    <mergeCell ref="C26:G26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  <headerFooter alignWithMargins="0">
    <oddFooter>&amp;LV 20 octobre 2001
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U053887</dc:creator>
  <cp:keywords/>
  <dc:description/>
  <cp:lastModifiedBy>atelier</cp:lastModifiedBy>
  <cp:lastPrinted>2001-10-22T10:26:32Z</cp:lastPrinted>
  <dcterms:created xsi:type="dcterms:W3CDTF">2001-10-12T07:08:24Z</dcterms:created>
  <dcterms:modified xsi:type="dcterms:W3CDTF">2005-04-22T08:58:22Z</dcterms:modified>
  <cp:category/>
  <cp:version/>
  <cp:contentType/>
  <cp:contentStatus/>
</cp:coreProperties>
</file>